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tolovaya\Рабочий стол\столовая\ежедневные отчеты\1неделя\"/>
    </mc:Choice>
  </mc:AlternateContent>
  <bookViews>
    <workbookView xWindow="0" yWindow="0" windowWidth="28800" windowHeight="12330"/>
  </bookViews>
  <sheets>
    <sheet name="1" sheetId="1" r:id="rId1"/>
    <sheet name="Лист1" sheetId="2" r:id="rId2"/>
    <sheet name="Лист2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F17" i="1"/>
  <c r="F19" i="1"/>
  <c r="N11" i="3" l="1"/>
  <c r="N12" i="3"/>
  <c r="N13" i="3"/>
  <c r="N15" i="3"/>
  <c r="N16" i="3"/>
  <c r="N17" i="3"/>
  <c r="N19" i="3"/>
  <c r="N10" i="3"/>
  <c r="L11" i="3"/>
  <c r="L12" i="3"/>
  <c r="L13" i="3"/>
  <c r="L15" i="3"/>
  <c r="L16" i="3"/>
  <c r="L17" i="3"/>
  <c r="L19" i="3"/>
  <c r="L10" i="3"/>
  <c r="F20" i="3"/>
  <c r="G20" i="3"/>
  <c r="H20" i="3"/>
  <c r="J20" i="3"/>
  <c r="K20" i="3"/>
  <c r="K18" i="3"/>
  <c r="L18" i="3" s="1"/>
  <c r="N18" i="3" s="1"/>
  <c r="K13" i="3"/>
  <c r="I15" i="3"/>
  <c r="I20" i="3" s="1"/>
  <c r="I19" i="3"/>
  <c r="I12" i="3"/>
  <c r="G11" i="3"/>
  <c r="E14" i="3"/>
  <c r="E20" i="3" s="1"/>
  <c r="E15" i="3"/>
  <c r="E16" i="3"/>
  <c r="E19" i="3"/>
  <c r="E11" i="3"/>
  <c r="D20" i="3"/>
  <c r="H27" i="2"/>
  <c r="D27" i="2"/>
  <c r="E27" i="2"/>
  <c r="F27" i="2"/>
  <c r="G27" i="2"/>
  <c r="C27" i="2"/>
  <c r="K27" i="2" l="1"/>
  <c r="L14" i="3"/>
  <c r="N14" i="3" s="1"/>
  <c r="N20" i="3" s="1"/>
  <c r="N21" i="3" s="1"/>
  <c r="M20" i="3"/>
</calcChain>
</file>

<file path=xl/sharedStrings.xml><?xml version="1.0" encoding="utf-8"?>
<sst xmlns="http://schemas.openxmlformats.org/spreadsheetml/2006/main" count="156" uniqueCount="86">
  <si>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</si>
  <si>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</si>
  <si>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</si>
  <si>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</si>
  <si>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</si>
  <si>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</si>
  <si>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</si>
  <si>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</si>
  <si>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</si>
  <si>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</si>
  <si>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</si>
  <si>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</si>
  <si>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</si>
  <si>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</si>
  <si>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</si>
  <si>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</si>
  <si>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</si>
  <si>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</si>
  <si>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</si>
  <si>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</si>
  <si>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</si>
  <si>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</si>
  <si>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</si>
  <si>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</si>
  <si>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</si>
  <si>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</si>
  <si>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</si>
  <si>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"СОШ№1 Р.П.ЛИНЕВО имени.Ф.И.КУЛИША"</t>
  </si>
  <si>
    <t>начальные классы</t>
  </si>
  <si>
    <r>
      <rPr>
        <sz val="12"/>
        <rFont val="Times New Roman"/>
        <family val="1"/>
        <charset val="204"/>
      </rPr>
      <t>54-4г-2020</t>
    </r>
  </si>
  <si>
    <r>
      <rPr>
        <sz val="12"/>
        <rFont val="Times New Roman"/>
        <family val="1"/>
        <charset val="204"/>
      </rPr>
      <t>Каша гречневая рассыпчатая</t>
    </r>
  </si>
  <si>
    <r>
      <rPr>
        <sz val="12"/>
        <rFont val="Times New Roman"/>
        <family val="1"/>
        <charset val="204"/>
      </rPr>
      <t>54-3р-2020</t>
    </r>
  </si>
  <si>
    <r>
      <rPr>
        <sz val="12"/>
        <rFont val="Times New Roman"/>
        <family val="1"/>
        <charset val="204"/>
      </rPr>
      <t>Котлета рыбная (минтай)</t>
    </r>
  </si>
  <si>
    <t>Компот из свежих яблок</t>
  </si>
  <si>
    <r>
      <rPr>
        <sz val="12"/>
        <rFont val="Times New Roman"/>
        <family val="1"/>
        <charset val="204"/>
      </rPr>
      <t>Пром.</t>
    </r>
  </si>
  <si>
    <t>напиток</t>
  </si>
  <si>
    <t>Название меню</t>
  </si>
  <si>
    <t>Количество питающихся</t>
  </si>
  <si>
    <t>Начальные классы с 03.03.2025</t>
  </si>
  <si>
    <t>Четверг 1</t>
  </si>
  <si>
    <t>Ед. Изм.</t>
  </si>
  <si>
    <t>Название блюда</t>
  </si>
  <si>
    <t>Котлета рыбная (минтай)</t>
  </si>
  <si>
    <t>Хлеб пшеничный</t>
  </si>
  <si>
    <t>Огурец в нарезке</t>
  </si>
  <si>
    <t>Каша гречневая рассыпчатая</t>
  </si>
  <si>
    <t>Хлеб ржано-пшеничный</t>
  </si>
  <si>
    <t>Сыр твердых сортов в нарезке</t>
  </si>
  <si>
    <t>Суп крестьянский с крупой (крупа рисовая)</t>
  </si>
  <si>
    <t>Количество порций</t>
  </si>
  <si>
    <t>шт</t>
  </si>
  <si>
    <t>г</t>
  </si>
  <si>
    <t>60,0</t>
  </si>
  <si>
    <t>150,0</t>
  </si>
  <si>
    <t>30,0</t>
  </si>
  <si>
    <t>200,0</t>
  </si>
  <si>
    <t>40,0</t>
  </si>
  <si>
    <t>кг</t>
  </si>
  <si>
    <t>0,030</t>
  </si>
  <si>
    <t>Крупа гречневая ядрица</t>
  </si>
  <si>
    <t>Крупа рисовая</t>
  </si>
  <si>
    <t>0,008</t>
  </si>
  <si>
    <t>Картофель</t>
  </si>
  <si>
    <t>0,029</t>
  </si>
  <si>
    <t>Капуста белокочанная</t>
  </si>
  <si>
    <t>Лук репчатый</t>
  </si>
  <si>
    <t>0,010</t>
  </si>
  <si>
    <t>Морковь</t>
  </si>
  <si>
    <t>Огурец</t>
  </si>
  <si>
    <t>0,075</t>
  </si>
  <si>
    <t>Яблоко</t>
  </si>
  <si>
    <t>Минтай (филе)</t>
  </si>
  <si>
    <t>Сыр российский</t>
  </si>
  <si>
    <t>0,042</t>
  </si>
  <si>
    <t>Сметана 15.0%</t>
  </si>
  <si>
    <t>Масло сливочное 72.5% м.д.ж</t>
  </si>
  <si>
    <t>0,002</t>
  </si>
  <si>
    <t>Масло подсолнечное</t>
  </si>
  <si>
    <t>0,004</t>
  </si>
  <si>
    <t>Яйцо куриное</t>
  </si>
  <si>
    <t>Сахар-песок</t>
  </si>
  <si>
    <t>Соль поваренная йодированная</t>
  </si>
  <si>
    <t>0,000</t>
  </si>
  <si>
    <t>Цена:</t>
  </si>
  <si>
    <t>Пшеничный</t>
  </si>
  <si>
    <t>54-32хн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</si>
</sst>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9" xfId="0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1" fillId="0" borderId="19" xfId="0" applyFont="1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0" fillId="0" borderId="18" xfId="0" applyBorder="1"/>
    <xf numFmtId="0" fontId="3" fillId="4" borderId="20" xfId="0" applyFont="1" applyFill="1" applyBorder="1" applyAlignment="1">
      <alignment horizontal="center" vertical="center"/>
    </xf>
    <xf numFmtId="0" fontId="0" fillId="0" borderId="7" xfId="0" applyBorder="1"/>
    <xf numFmtId="0" fontId="0" fillId="0" borderId="21" xfId="0" applyBorder="1"/>
    <xf numFmtId="0" fontId="0" fillId="0" borderId="9" xfId="0" applyBorder="1"/>
    <xf numFmtId="0" fontId="3" fillId="0" borderId="2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22" xfId="0" applyBorder="1"/>
    <xf numFmtId="0" fontId="0" fillId="0" borderId="11" xfId="0" applyBorder="1"/>
    <xf numFmtId="0" fontId="0" fillId="0" borderId="12" xfId="0" applyBorder="1"/>
    <xf numFmtId="0" fontId="0" fillId="0" borderId="23" xfId="0" applyBorder="1"/>
    <xf numFmtId="0" fontId="0" fillId="0" borderId="16" xfId="0" applyBorder="1"/>
    <xf numFmtId="0" fontId="2" fillId="0" borderId="22" xfId="0" applyFont="1" applyBorder="1" applyAlignment="1">
      <alignment horizontal="right"/>
    </xf>
    <xf numFmtId="0" fontId="2" fillId="0" borderId="11" xfId="0" applyFont="1" applyBorder="1"/>
    <xf numFmtId="2" fontId="4" fillId="3" borderId="1" xfId="0" applyNumberFormat="1" applyFont="1" applyFill="1" applyBorder="1" applyAlignment="1">
      <alignment horizontal="center" vertical="center"/>
    </xf>
    <xf numFmtId="2" fontId="2" fillId="0" borderId="11" xfId="0" applyNumberFormat="1" applyFont="1" applyBorder="1" applyAlignment="1">
      <alignment horizontal="center"/>
    </xf>
    <xf numFmtId="2" fontId="2" fillId="0" borderId="12" xfId="0" applyNumberFormat="1" applyFont="1" applyBorder="1"/>
    <xf numFmtId="164" fontId="1" fillId="0" borderId="4" xfId="0" applyNumberFormat="1" applyFont="1" applyFill="1" applyBorder="1" applyAlignment="1">
      <alignment horizontal="center"/>
    </xf>
    <xf numFmtId="0" fontId="0" fillId="0" borderId="24" xfId="0" applyBorder="1"/>
    <xf numFmtId="0" fontId="0" fillId="0" borderId="2" xfId="0" applyBorder="1"/>
    <xf numFmtId="0" fontId="3" fillId="0" borderId="2" xfId="0" applyFont="1" applyBorder="1" applyAlignment="1">
      <alignment horizontal="center" vertical="center" wrapText="1"/>
    </xf>
    <xf numFmtId="0" fontId="0" fillId="0" borderId="25" xfId="0" applyBorder="1"/>
    <xf numFmtId="0" fontId="0" fillId="0" borderId="26" xfId="0" applyBorder="1"/>
    <xf numFmtId="2" fontId="2" fillId="4" borderId="11" xfId="0" applyNumberFormat="1" applyFont="1" applyFill="1" applyBorder="1" applyAlignment="1">
      <alignment horizontal="center"/>
    </xf>
    <xf numFmtId="2" fontId="2" fillId="4" borderId="25" xfId="0" applyNumberFormat="1" applyFont="1" applyFill="1" applyBorder="1" applyAlignment="1">
      <alignment horizontal="center"/>
    </xf>
    <xf numFmtId="2" fontId="4" fillId="3" borderId="2" xfId="0" applyNumberFormat="1" applyFont="1" applyFill="1" applyBorder="1" applyAlignment="1">
      <alignment horizontal="center" vertical="center"/>
    </xf>
    <xf numFmtId="2" fontId="2" fillId="0" borderId="25" xfId="0" applyNumberFormat="1" applyFont="1" applyBorder="1"/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5" fillId="0" borderId="26" xfId="0" applyFont="1" applyBorder="1"/>
    <xf numFmtId="2" fontId="0" fillId="0" borderId="27" xfId="0" applyNumberFormat="1" applyFill="1" applyBorder="1" applyAlignment="1">
      <alignment horizontal="center"/>
    </xf>
    <xf numFmtId="2" fontId="0" fillId="0" borderId="19" xfId="0" applyNumberForma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F14" sqref="F14: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2" t="s">
        <v>27</v>
      </c>
      <c r="C1" s="73"/>
      <c r="D1" s="74"/>
      <c r="E1" t="s">
        <v>22</v>
      </c>
      <c r="F1" s="24" t="s">
        <v>28</v>
      </c>
      <c r="I1" t="s">
        <v>1</v>
      </c>
      <c r="J1" s="23">
        <v>45967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0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20</v>
      </c>
      <c r="C9" s="35"/>
      <c r="D9" s="35"/>
      <c r="E9" s="34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2"/>
      <c r="E12" s="21"/>
      <c r="F12" s="28"/>
      <c r="G12" s="21"/>
      <c r="H12" s="21"/>
      <c r="I12" s="21"/>
      <c r="J12" s="22"/>
    </row>
    <row r="13" spans="1:10" ht="15.75" thickBot="1" x14ac:dyDescent="0.3">
      <c r="A13" s="7"/>
      <c r="B13" s="1" t="s">
        <v>16</v>
      </c>
      <c r="C13" s="2"/>
      <c r="D13" s="30"/>
      <c r="E13" s="17"/>
      <c r="F13" s="26"/>
      <c r="G13" s="17"/>
      <c r="H13" s="17"/>
      <c r="I13" s="17"/>
      <c r="J13" s="18"/>
    </row>
    <row r="14" spans="1:10" ht="16.5" thickBot="1" x14ac:dyDescent="0.3">
      <c r="A14" s="7"/>
      <c r="B14" s="1" t="s">
        <v>17</v>
      </c>
      <c r="C14" s="33" t="s">
        <v>31</v>
      </c>
      <c r="D14" s="33" t="s">
        <v>32</v>
      </c>
      <c r="E14" s="71">
        <v>80</v>
      </c>
      <c r="F14" s="26">
        <v>36.51</v>
      </c>
      <c r="G14" s="17">
        <v>114.3</v>
      </c>
      <c r="H14" s="17">
        <v>14</v>
      </c>
      <c r="I14" s="17">
        <v>2.7</v>
      </c>
      <c r="J14" s="18">
        <v>8.6</v>
      </c>
    </row>
    <row r="15" spans="1:10" ht="16.5" thickBot="1" x14ac:dyDescent="0.3">
      <c r="A15" s="7"/>
      <c r="B15" s="1" t="s">
        <v>18</v>
      </c>
      <c r="C15" s="33" t="s">
        <v>29</v>
      </c>
      <c r="D15" s="33" t="s">
        <v>30</v>
      </c>
      <c r="E15" s="34">
        <v>150</v>
      </c>
      <c r="F15" s="26">
        <f>Лист1!F27</f>
        <v>11.706250000000001</v>
      </c>
      <c r="G15" s="17">
        <v>233.7</v>
      </c>
      <c r="H15" s="17">
        <v>8.1999999999999993</v>
      </c>
      <c r="I15" s="17">
        <v>6.3</v>
      </c>
      <c r="J15" s="18">
        <v>35.9</v>
      </c>
    </row>
    <row r="16" spans="1:10" ht="16.5" thickBot="1" x14ac:dyDescent="0.3">
      <c r="A16" s="7"/>
      <c r="B16" s="1" t="s">
        <v>19</v>
      </c>
      <c r="C16" s="36"/>
      <c r="D16" s="36"/>
      <c r="E16" s="34"/>
      <c r="F16" s="26"/>
      <c r="G16" s="17"/>
      <c r="H16" s="17"/>
      <c r="I16" s="17"/>
      <c r="J16" s="18"/>
    </row>
    <row r="17" spans="1:10" ht="16.5" thickBot="1" x14ac:dyDescent="0.3">
      <c r="A17" s="7"/>
      <c r="B17" s="1" t="s">
        <v>24</v>
      </c>
      <c r="C17" s="35" t="s">
        <v>34</v>
      </c>
      <c r="D17" s="36" t="s">
        <v>84</v>
      </c>
      <c r="E17" s="37">
        <v>60</v>
      </c>
      <c r="F17" s="26">
        <f>Лист1!D27</f>
        <v>5.3999999999999995</v>
      </c>
      <c r="G17" s="17">
        <v>141</v>
      </c>
      <c r="H17" s="17">
        <v>4.5</v>
      </c>
      <c r="I17" s="17">
        <v>0.3</v>
      </c>
      <c r="J17" s="18">
        <v>30</v>
      </c>
    </row>
    <row r="18" spans="1:10" ht="15.75" thickBot="1" x14ac:dyDescent="0.3">
      <c r="A18" s="7"/>
      <c r="B18" s="1" t="s">
        <v>21</v>
      </c>
      <c r="C18" s="2"/>
      <c r="D18" s="30"/>
      <c r="E18" s="17"/>
      <c r="F18" s="26"/>
      <c r="G18" s="17"/>
      <c r="H18" s="17"/>
      <c r="I18" s="17"/>
      <c r="J18" s="18"/>
    </row>
    <row r="19" spans="1:10" ht="16.5" thickBot="1" x14ac:dyDescent="0.3">
      <c r="A19" s="7"/>
      <c r="B19" s="29" t="s">
        <v>35</v>
      </c>
      <c r="C19" s="36" t="s">
        <v>85</v>
      </c>
      <c r="D19" s="36" t="s">
        <v>33</v>
      </c>
      <c r="E19" s="34">
        <v>200</v>
      </c>
      <c r="F19" s="26">
        <f>Лист1!H27</f>
        <v>11.7</v>
      </c>
      <c r="G19" s="17">
        <v>41.6</v>
      </c>
      <c r="H19" s="17">
        <v>0.2</v>
      </c>
      <c r="I19" s="17">
        <v>0.1</v>
      </c>
      <c r="J19" s="18">
        <v>9.9</v>
      </c>
    </row>
    <row r="20" spans="1:10" ht="15.75" thickBot="1" x14ac:dyDescent="0.3">
      <c r="A20" s="8"/>
      <c r="B20" s="9"/>
      <c r="C20" s="9"/>
      <c r="D20" s="31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workbookViewId="0">
      <selection activeCell="K34" sqref="K34"/>
    </sheetView>
  </sheetViews>
  <sheetFormatPr defaultRowHeight="15" x14ac:dyDescent="0.25"/>
  <cols>
    <col min="1" max="1" width="27.42578125" customWidth="1"/>
    <col min="5" max="5" width="0" hidden="1" customWidth="1"/>
    <col min="7" max="7" width="0" hidden="1" customWidth="1"/>
    <col min="9" max="10" width="0" hidden="1" customWidth="1"/>
  </cols>
  <sheetData>
    <row r="2" spans="1:11" x14ac:dyDescent="0.25">
      <c r="A2" s="38" t="s">
        <v>36</v>
      </c>
      <c r="B2" s="38" t="s">
        <v>37</v>
      </c>
      <c r="C2" s="1"/>
      <c r="D2" s="1"/>
      <c r="E2" s="1"/>
      <c r="F2" s="1"/>
      <c r="G2" s="1"/>
      <c r="H2" s="1"/>
      <c r="I2" s="1"/>
      <c r="J2" s="1"/>
      <c r="K2" s="1"/>
    </row>
    <row r="3" spans="1:11" ht="15.75" thickBot="1" x14ac:dyDescent="0.3">
      <c r="A3" s="40" t="s">
        <v>38</v>
      </c>
      <c r="B3" s="40">
        <v>1</v>
      </c>
      <c r="C3" s="40"/>
      <c r="D3" s="40"/>
      <c r="E3" s="40"/>
      <c r="F3" s="40"/>
      <c r="G3" s="40"/>
      <c r="H3" s="40"/>
      <c r="I3" s="40"/>
      <c r="J3" s="40"/>
      <c r="K3" s="40"/>
    </row>
    <row r="4" spans="1:11" x14ac:dyDescent="0.25">
      <c r="A4" s="41" t="s">
        <v>39</v>
      </c>
      <c r="B4" s="5"/>
      <c r="C4" s="5"/>
      <c r="D4" s="5"/>
      <c r="E4" s="5"/>
      <c r="F4" s="5"/>
      <c r="G4" s="5"/>
      <c r="H4" s="5"/>
      <c r="I4" s="5"/>
      <c r="J4" s="5"/>
      <c r="K4" s="42"/>
    </row>
    <row r="5" spans="1:11" x14ac:dyDescent="0.25">
      <c r="A5" s="43" t="s">
        <v>2</v>
      </c>
      <c r="B5" s="1" t="s">
        <v>40</v>
      </c>
      <c r="C5" s="1" t="s">
        <v>14</v>
      </c>
      <c r="D5" s="1"/>
      <c r="E5" s="1"/>
      <c r="F5" s="1"/>
      <c r="G5" s="1"/>
      <c r="H5" s="1"/>
      <c r="I5" s="1"/>
      <c r="J5" s="1"/>
      <c r="K5" s="44"/>
    </row>
    <row r="6" spans="1:11" ht="90" x14ac:dyDescent="0.25">
      <c r="A6" s="45" t="s">
        <v>41</v>
      </c>
      <c r="B6" s="39"/>
      <c r="C6" s="39" t="s">
        <v>42</v>
      </c>
      <c r="D6" s="39" t="s">
        <v>43</v>
      </c>
      <c r="E6" s="39" t="s">
        <v>44</v>
      </c>
      <c r="F6" s="39" t="s">
        <v>45</v>
      </c>
      <c r="G6" s="39" t="s">
        <v>46</v>
      </c>
      <c r="H6" s="39" t="s">
        <v>33</v>
      </c>
      <c r="I6" s="39" t="s">
        <v>47</v>
      </c>
      <c r="J6" s="39" t="s">
        <v>48</v>
      </c>
      <c r="K6" s="46" t="s">
        <v>5</v>
      </c>
    </row>
    <row r="7" spans="1:11" x14ac:dyDescent="0.25">
      <c r="A7" s="43" t="s">
        <v>49</v>
      </c>
      <c r="B7" s="1" t="s">
        <v>50</v>
      </c>
      <c r="C7" s="1">
        <v>1</v>
      </c>
      <c r="D7" s="1">
        <v>1</v>
      </c>
      <c r="E7" s="1">
        <v>1</v>
      </c>
      <c r="F7" s="1">
        <v>1</v>
      </c>
      <c r="G7" s="1">
        <v>1</v>
      </c>
      <c r="H7" s="1">
        <v>1</v>
      </c>
      <c r="I7" s="1">
        <v>1</v>
      </c>
      <c r="J7" s="1">
        <v>1</v>
      </c>
      <c r="K7" s="44"/>
    </row>
    <row r="8" spans="1:11" ht="15.75" thickBot="1" x14ac:dyDescent="0.3">
      <c r="A8" s="47" t="s">
        <v>38</v>
      </c>
      <c r="B8" s="48" t="s">
        <v>51</v>
      </c>
      <c r="C8" s="48">
        <v>80</v>
      </c>
      <c r="D8" s="48" t="s">
        <v>52</v>
      </c>
      <c r="E8" s="48" t="s">
        <v>52</v>
      </c>
      <c r="F8" s="48" t="s">
        <v>53</v>
      </c>
      <c r="G8" s="48" t="s">
        <v>54</v>
      </c>
      <c r="H8" s="48" t="s">
        <v>55</v>
      </c>
      <c r="I8" s="48" t="s">
        <v>56</v>
      </c>
      <c r="J8" s="48" t="s">
        <v>55</v>
      </c>
      <c r="K8" s="49"/>
    </row>
    <row r="9" spans="1:11" hidden="1" x14ac:dyDescent="0.25">
      <c r="A9" s="50" t="s">
        <v>46</v>
      </c>
      <c r="B9" s="10" t="s">
        <v>57</v>
      </c>
      <c r="C9" s="10"/>
      <c r="D9" s="10"/>
      <c r="E9" s="10"/>
      <c r="F9" s="10"/>
      <c r="G9" s="10" t="s">
        <v>58</v>
      </c>
      <c r="H9" s="10"/>
      <c r="I9" s="10"/>
      <c r="J9" s="10"/>
      <c r="K9" s="51"/>
    </row>
    <row r="10" spans="1:11" x14ac:dyDescent="0.25">
      <c r="A10" s="43" t="s">
        <v>43</v>
      </c>
      <c r="B10" s="1" t="s">
        <v>57</v>
      </c>
      <c r="C10" s="67">
        <v>1.4E-2</v>
      </c>
      <c r="D10" s="1">
        <v>0.06</v>
      </c>
      <c r="E10" s="1"/>
      <c r="F10" s="1"/>
      <c r="G10" s="1"/>
      <c r="H10" s="1"/>
      <c r="I10" s="1"/>
      <c r="J10" s="1"/>
      <c r="K10" s="44">
        <v>90</v>
      </c>
    </row>
    <row r="11" spans="1:11" x14ac:dyDescent="0.25">
      <c r="A11" s="43" t="s">
        <v>59</v>
      </c>
      <c r="B11" s="1" t="s">
        <v>57</v>
      </c>
      <c r="C11" s="67"/>
      <c r="D11" s="1"/>
      <c r="E11" s="1"/>
      <c r="F11" s="1">
        <v>6.9000000000000006E-2</v>
      </c>
      <c r="G11" s="1"/>
      <c r="H11" s="1"/>
      <c r="I11" s="1"/>
      <c r="J11" s="1"/>
      <c r="K11" s="54">
        <v>56.25</v>
      </c>
    </row>
    <row r="12" spans="1:11" hidden="1" x14ac:dyDescent="0.25">
      <c r="A12" s="43" t="s">
        <v>60</v>
      </c>
      <c r="B12" s="1" t="s">
        <v>57</v>
      </c>
      <c r="C12" s="67"/>
      <c r="D12" s="1"/>
      <c r="E12" s="1"/>
      <c r="F12" s="1"/>
      <c r="G12" s="1"/>
      <c r="H12" s="1"/>
      <c r="I12" s="1"/>
      <c r="J12" s="1" t="s">
        <v>61</v>
      </c>
      <c r="K12" s="44"/>
    </row>
    <row r="13" spans="1:11" hidden="1" x14ac:dyDescent="0.25">
      <c r="A13" s="43" t="s">
        <v>62</v>
      </c>
      <c r="B13" s="1" t="s">
        <v>57</v>
      </c>
      <c r="C13" s="67"/>
      <c r="D13" s="1"/>
      <c r="E13" s="1"/>
      <c r="F13" s="1"/>
      <c r="G13" s="1"/>
      <c r="H13" s="1"/>
      <c r="I13" s="1"/>
      <c r="J13" s="1" t="s">
        <v>63</v>
      </c>
      <c r="K13" s="44"/>
    </row>
    <row r="14" spans="1:11" hidden="1" x14ac:dyDescent="0.25">
      <c r="A14" s="43" t="s">
        <v>64</v>
      </c>
      <c r="B14" s="1" t="s">
        <v>57</v>
      </c>
      <c r="C14" s="67"/>
      <c r="D14" s="1"/>
      <c r="E14" s="1"/>
      <c r="F14" s="1"/>
      <c r="G14" s="1"/>
      <c r="H14" s="1"/>
      <c r="I14" s="1"/>
      <c r="J14" s="1" t="s">
        <v>58</v>
      </c>
      <c r="K14" s="44"/>
    </row>
    <row r="15" spans="1:11" hidden="1" x14ac:dyDescent="0.25">
      <c r="A15" s="43" t="s">
        <v>65</v>
      </c>
      <c r="B15" s="1" t="s">
        <v>57</v>
      </c>
      <c r="C15" s="67"/>
      <c r="D15" s="1"/>
      <c r="E15" s="1"/>
      <c r="F15" s="1"/>
      <c r="G15" s="1"/>
      <c r="H15" s="1"/>
      <c r="I15" s="1"/>
      <c r="J15" s="1" t="s">
        <v>66</v>
      </c>
      <c r="K15" s="44"/>
    </row>
    <row r="16" spans="1:11" hidden="1" x14ac:dyDescent="0.25">
      <c r="A16" s="43" t="s">
        <v>67</v>
      </c>
      <c r="B16" s="1" t="s">
        <v>57</v>
      </c>
      <c r="C16" s="67"/>
      <c r="D16" s="1"/>
      <c r="E16" s="1"/>
      <c r="F16" s="1"/>
      <c r="G16" s="1"/>
      <c r="H16" s="1"/>
      <c r="I16" s="1"/>
      <c r="J16" s="1" t="s">
        <v>66</v>
      </c>
      <c r="K16" s="44"/>
    </row>
    <row r="17" spans="1:11" hidden="1" x14ac:dyDescent="0.25">
      <c r="A17" s="43" t="s">
        <v>68</v>
      </c>
      <c r="B17" s="1" t="s">
        <v>57</v>
      </c>
      <c r="C17" s="67"/>
      <c r="D17" s="1"/>
      <c r="E17" s="1" t="s">
        <v>69</v>
      </c>
      <c r="F17" s="1"/>
      <c r="G17" s="1"/>
      <c r="H17" s="1"/>
      <c r="I17" s="1"/>
      <c r="J17" s="1"/>
      <c r="K17" s="44"/>
    </row>
    <row r="18" spans="1:11" x14ac:dyDescent="0.25">
      <c r="A18" s="43" t="s">
        <v>70</v>
      </c>
      <c r="B18" s="1" t="s">
        <v>57</v>
      </c>
      <c r="C18" s="67"/>
      <c r="D18" s="1"/>
      <c r="E18" s="1"/>
      <c r="F18" s="1"/>
      <c r="G18" s="1"/>
      <c r="H18" s="1">
        <v>4.4999999999999998E-2</v>
      </c>
      <c r="I18" s="1"/>
      <c r="J18" s="1"/>
      <c r="K18" s="44">
        <v>240</v>
      </c>
    </row>
    <row r="19" spans="1:11" ht="20.25" customHeight="1" x14ac:dyDescent="0.25">
      <c r="A19" s="43" t="s">
        <v>71</v>
      </c>
      <c r="B19" s="1" t="s">
        <v>57</v>
      </c>
      <c r="C19" s="67">
        <v>7.1999999999999995E-2</v>
      </c>
      <c r="D19" s="1"/>
      <c r="E19" s="1"/>
      <c r="F19" s="1"/>
      <c r="G19" s="1"/>
      <c r="H19" s="1"/>
      <c r="I19" s="1"/>
      <c r="J19" s="1"/>
      <c r="K19" s="44">
        <v>460</v>
      </c>
    </row>
    <row r="20" spans="1:11" hidden="1" x14ac:dyDescent="0.25">
      <c r="A20" s="43" t="s">
        <v>72</v>
      </c>
      <c r="B20" s="1" t="s">
        <v>57</v>
      </c>
      <c r="C20" s="67"/>
      <c r="D20" s="1"/>
      <c r="E20" s="1"/>
      <c r="F20" s="1"/>
      <c r="G20" s="1"/>
      <c r="H20" s="1"/>
      <c r="I20" s="1" t="s">
        <v>73</v>
      </c>
      <c r="J20" s="1"/>
      <c r="K20" s="44"/>
    </row>
    <row r="21" spans="1:11" hidden="1" x14ac:dyDescent="0.25">
      <c r="A21" s="43" t="s">
        <v>74</v>
      </c>
      <c r="B21" s="1" t="s">
        <v>57</v>
      </c>
      <c r="C21" s="67"/>
      <c r="D21" s="1"/>
      <c r="E21" s="1"/>
      <c r="F21" s="1"/>
      <c r="G21" s="1"/>
      <c r="H21" s="1"/>
      <c r="I21" s="1"/>
      <c r="J21" s="1" t="s">
        <v>66</v>
      </c>
      <c r="K21" s="44"/>
    </row>
    <row r="22" spans="1:11" x14ac:dyDescent="0.25">
      <c r="A22" s="43" t="s">
        <v>75</v>
      </c>
      <c r="B22" s="1" t="s">
        <v>57</v>
      </c>
      <c r="C22" s="67">
        <v>1E-3</v>
      </c>
      <c r="D22" s="1"/>
      <c r="E22" s="1"/>
      <c r="F22" s="1">
        <v>6.0000000000000001E-3</v>
      </c>
      <c r="G22" s="1"/>
      <c r="H22" s="1"/>
      <c r="I22" s="1"/>
      <c r="J22" s="1"/>
      <c r="K22" s="44">
        <v>1300</v>
      </c>
    </row>
    <row r="23" spans="1:11" x14ac:dyDescent="0.25">
      <c r="A23" s="43" t="s">
        <v>77</v>
      </c>
      <c r="B23" s="1" t="s">
        <v>57</v>
      </c>
      <c r="C23" s="67">
        <v>2E-3</v>
      </c>
      <c r="D23" s="1"/>
      <c r="E23" s="1"/>
      <c r="F23" s="1"/>
      <c r="G23" s="1"/>
      <c r="H23" s="1"/>
      <c r="I23" s="1"/>
      <c r="J23" s="1" t="s">
        <v>78</v>
      </c>
      <c r="K23" s="44">
        <v>170</v>
      </c>
    </row>
    <row r="24" spans="1:11" ht="15.75" x14ac:dyDescent="0.25">
      <c r="A24" s="43" t="s">
        <v>79</v>
      </c>
      <c r="B24" s="1" t="s">
        <v>57</v>
      </c>
      <c r="C24" s="57">
        <v>5.0000000000000001E-3</v>
      </c>
      <c r="D24" s="1"/>
      <c r="E24" s="1"/>
      <c r="F24" s="1"/>
      <c r="G24" s="1"/>
      <c r="H24" s="1"/>
      <c r="I24" s="1"/>
      <c r="J24" s="1"/>
      <c r="K24" s="44">
        <v>7</v>
      </c>
    </row>
    <row r="25" spans="1:11" x14ac:dyDescent="0.25">
      <c r="A25" s="43" t="s">
        <v>80</v>
      </c>
      <c r="B25" s="1" t="s">
        <v>57</v>
      </c>
      <c r="C25" s="67"/>
      <c r="D25" s="1"/>
      <c r="E25" s="1"/>
      <c r="F25" s="1"/>
      <c r="G25" s="1"/>
      <c r="H25" s="1">
        <v>0.01</v>
      </c>
      <c r="I25" s="1"/>
      <c r="J25" s="1"/>
      <c r="K25" s="44">
        <v>90</v>
      </c>
    </row>
    <row r="26" spans="1:11" x14ac:dyDescent="0.25">
      <c r="A26" s="43" t="s">
        <v>81</v>
      </c>
      <c r="B26" s="1" t="s">
        <v>57</v>
      </c>
      <c r="C26" s="67">
        <v>1E-3</v>
      </c>
      <c r="D26" s="1"/>
      <c r="E26" s="1"/>
      <c r="F26" s="1">
        <v>1E-3</v>
      </c>
      <c r="G26" s="1"/>
      <c r="H26" s="1"/>
      <c r="I26" s="1"/>
      <c r="J26" s="1" t="s">
        <v>82</v>
      </c>
      <c r="K26" s="44">
        <v>25</v>
      </c>
    </row>
    <row r="27" spans="1:11" ht="15.75" thickBot="1" x14ac:dyDescent="0.3">
      <c r="A27" s="52" t="s">
        <v>83</v>
      </c>
      <c r="B27" s="53"/>
      <c r="C27" s="55">
        <f>SUMPRODUCT(C10:C26,$K$10:$K$26)</f>
        <v>36.079999999999991</v>
      </c>
      <c r="D27" s="55">
        <f t="shared" ref="D27:G27" si="0">SUMPRODUCT(D10:D26,$K$10:$K$26)</f>
        <v>5.3999999999999995</v>
      </c>
      <c r="E27" s="55">
        <f t="shared" si="0"/>
        <v>0</v>
      </c>
      <c r="F27" s="55">
        <f t="shared" si="0"/>
        <v>11.706250000000001</v>
      </c>
      <c r="G27" s="55">
        <f t="shared" si="0"/>
        <v>0</v>
      </c>
      <c r="H27" s="55">
        <f>SUMPRODUCT(H10:H26,$K$10:$K$26)</f>
        <v>11.7</v>
      </c>
      <c r="I27" s="53"/>
      <c r="J27" s="53"/>
      <c r="K27" s="56">
        <f>H27+F27+D27+C27</f>
        <v>64.88624999999999</v>
      </c>
    </row>
    <row r="29" spans="1:11" ht="15.75" x14ac:dyDescent="0.25">
      <c r="A29" s="57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1"/>
  <sheetViews>
    <sheetView workbookViewId="0">
      <selection activeCell="E24" sqref="E24"/>
    </sheetView>
  </sheetViews>
  <sheetFormatPr defaultRowHeight="15" x14ac:dyDescent="0.25"/>
  <cols>
    <col min="3" max="3" width="0" hidden="1" customWidth="1"/>
    <col min="5" max="5" width="9.140625" customWidth="1"/>
  </cols>
  <sheetData>
    <row r="3" spans="1:14" x14ac:dyDescent="0.25">
      <c r="A3" s="38" t="s">
        <v>36</v>
      </c>
      <c r="B3" s="38" t="s">
        <v>37</v>
      </c>
      <c r="C3" s="38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4" ht="15.75" thickBot="1" x14ac:dyDescent="0.3">
      <c r="A4" s="40" t="s">
        <v>38</v>
      </c>
      <c r="B4" s="40">
        <v>1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</row>
    <row r="5" spans="1:14" x14ac:dyDescent="0.25">
      <c r="A5" s="41" t="s">
        <v>39</v>
      </c>
      <c r="B5" s="5"/>
      <c r="C5" s="5"/>
      <c r="D5" s="5"/>
      <c r="E5" s="5"/>
      <c r="F5" s="5"/>
      <c r="G5" s="5"/>
      <c r="H5" s="5"/>
      <c r="I5" s="5"/>
      <c r="J5" s="5"/>
      <c r="K5" s="58"/>
      <c r="L5" s="58"/>
      <c r="M5" s="42"/>
    </row>
    <row r="6" spans="1:14" x14ac:dyDescent="0.25">
      <c r="A6" s="43" t="s">
        <v>2</v>
      </c>
      <c r="B6" s="1" t="s">
        <v>40</v>
      </c>
      <c r="C6" s="1"/>
      <c r="D6" s="1" t="s">
        <v>14</v>
      </c>
      <c r="E6" s="1"/>
      <c r="F6" s="1"/>
      <c r="G6" s="1"/>
      <c r="H6" s="1"/>
      <c r="I6" s="1"/>
      <c r="J6" s="1"/>
      <c r="K6" s="59"/>
      <c r="L6" s="59"/>
      <c r="M6" s="44"/>
    </row>
    <row r="7" spans="1:14" ht="75" x14ac:dyDescent="0.25">
      <c r="A7" s="45" t="s">
        <v>41</v>
      </c>
      <c r="B7" s="39"/>
      <c r="C7" s="39"/>
      <c r="D7" s="39" t="s">
        <v>42</v>
      </c>
      <c r="E7" s="39"/>
      <c r="F7" s="39" t="s">
        <v>43</v>
      </c>
      <c r="G7" s="39"/>
      <c r="H7" s="39" t="s">
        <v>45</v>
      </c>
      <c r="I7" s="39"/>
      <c r="J7" s="39" t="s">
        <v>33</v>
      </c>
      <c r="K7" s="60"/>
      <c r="L7" s="60"/>
      <c r="M7" s="46" t="s">
        <v>5</v>
      </c>
    </row>
    <row r="8" spans="1:14" x14ac:dyDescent="0.25">
      <c r="A8" s="43" t="s">
        <v>49</v>
      </c>
      <c r="B8" s="1" t="s">
        <v>50</v>
      </c>
      <c r="C8" s="1"/>
      <c r="D8" s="1">
        <v>1</v>
      </c>
      <c r="E8" s="1"/>
      <c r="F8" s="1">
        <v>1</v>
      </c>
      <c r="G8" s="1"/>
      <c r="H8" s="1">
        <v>1</v>
      </c>
      <c r="I8" s="1"/>
      <c r="J8" s="1">
        <v>1</v>
      </c>
      <c r="K8" s="59"/>
      <c r="L8" s="59"/>
      <c r="M8" s="44"/>
    </row>
    <row r="9" spans="1:14" ht="15.75" thickBot="1" x14ac:dyDescent="0.3">
      <c r="A9" s="47" t="s">
        <v>38</v>
      </c>
      <c r="B9" s="48" t="s">
        <v>51</v>
      </c>
      <c r="C9" s="48"/>
      <c r="D9" s="48">
        <v>80</v>
      </c>
      <c r="E9" s="48">
        <v>160</v>
      </c>
      <c r="F9" s="48" t="s">
        <v>52</v>
      </c>
      <c r="G9" s="48">
        <v>160</v>
      </c>
      <c r="H9" s="48" t="s">
        <v>53</v>
      </c>
      <c r="I9" s="48">
        <v>160</v>
      </c>
      <c r="J9" s="48" t="s">
        <v>55</v>
      </c>
      <c r="K9" s="61">
        <v>160</v>
      </c>
      <c r="L9" s="61"/>
      <c r="M9" s="49"/>
    </row>
    <row r="10" spans="1:14" x14ac:dyDescent="0.25">
      <c r="A10" s="50" t="s">
        <v>46</v>
      </c>
      <c r="B10" s="10" t="s">
        <v>57</v>
      </c>
      <c r="C10" s="10"/>
      <c r="D10" s="10"/>
      <c r="E10" s="10"/>
      <c r="F10" s="10"/>
      <c r="G10" s="10"/>
      <c r="H10" s="10"/>
      <c r="I10" s="10"/>
      <c r="J10" s="10"/>
      <c r="K10" s="62"/>
      <c r="L10" s="62">
        <f>K10+I10+G10+E10</f>
        <v>0</v>
      </c>
      <c r="M10" s="62"/>
      <c r="N10" s="67">
        <f>M10*L10</f>
        <v>0</v>
      </c>
    </row>
    <row r="11" spans="1:14" x14ac:dyDescent="0.25">
      <c r="A11" s="43" t="s">
        <v>43</v>
      </c>
      <c r="B11" s="1" t="s">
        <v>57</v>
      </c>
      <c r="C11" s="1"/>
      <c r="D11" s="1">
        <v>1.4E-2</v>
      </c>
      <c r="E11" s="1">
        <f>D11*$E$9</f>
        <v>2.2400000000000002</v>
      </c>
      <c r="F11" s="1">
        <v>0.06</v>
      </c>
      <c r="G11" s="1">
        <f>F11*$G$9</f>
        <v>9.6</v>
      </c>
      <c r="H11" s="1"/>
      <c r="I11" s="1"/>
      <c r="J11" s="1"/>
      <c r="K11" s="59"/>
      <c r="L11" s="69">
        <f t="shared" ref="L11:L19" si="0">K11+I11+G11+E11</f>
        <v>11.84</v>
      </c>
      <c r="M11" s="59">
        <v>90</v>
      </c>
      <c r="N11" s="67">
        <f t="shared" ref="N11:N19" si="1">M11*L11</f>
        <v>1065.5999999999999</v>
      </c>
    </row>
    <row r="12" spans="1:14" x14ac:dyDescent="0.25">
      <c r="A12" s="43" t="s">
        <v>59</v>
      </c>
      <c r="B12" s="1" t="s">
        <v>57</v>
      </c>
      <c r="C12" s="1"/>
      <c r="D12" s="1"/>
      <c r="E12" s="1"/>
      <c r="F12" s="1"/>
      <c r="G12" s="1"/>
      <c r="H12" s="1">
        <v>6.9000000000000006E-2</v>
      </c>
      <c r="I12" s="1">
        <f>H12*$I$9</f>
        <v>11.040000000000001</v>
      </c>
      <c r="J12" s="1"/>
      <c r="K12" s="1"/>
      <c r="L12" s="69">
        <f t="shared" si="0"/>
        <v>11.040000000000001</v>
      </c>
      <c r="M12" s="65">
        <v>56.25</v>
      </c>
      <c r="N12" s="67">
        <f t="shared" si="1"/>
        <v>621</v>
      </c>
    </row>
    <row r="13" spans="1:14" x14ac:dyDescent="0.25">
      <c r="A13" s="43" t="s">
        <v>70</v>
      </c>
      <c r="B13" s="1" t="s">
        <v>57</v>
      </c>
      <c r="C13" s="1"/>
      <c r="D13" s="1"/>
      <c r="E13" s="1"/>
      <c r="F13" s="1"/>
      <c r="G13" s="1"/>
      <c r="H13" s="1"/>
      <c r="I13" s="1"/>
      <c r="J13" s="1">
        <v>4.4999999999999998E-2</v>
      </c>
      <c r="K13" s="59">
        <f>J13*$K$9</f>
        <v>7.1999999999999993</v>
      </c>
      <c r="L13" s="69">
        <f t="shared" si="0"/>
        <v>7.1999999999999993</v>
      </c>
      <c r="M13" s="59">
        <v>240</v>
      </c>
      <c r="N13" s="67">
        <f t="shared" si="1"/>
        <v>1727.9999999999998</v>
      </c>
    </row>
    <row r="14" spans="1:14" ht="15.75" x14ac:dyDescent="0.25">
      <c r="A14" s="43" t="s">
        <v>71</v>
      </c>
      <c r="B14" s="1" t="s">
        <v>57</v>
      </c>
      <c r="C14" s="1"/>
      <c r="D14" s="57">
        <v>6.7500000000000004E-2</v>
      </c>
      <c r="E14" s="1">
        <f t="shared" ref="E14:E19" si="2">D14*$E$9</f>
        <v>10.8</v>
      </c>
      <c r="F14" s="1"/>
      <c r="G14" s="1"/>
      <c r="H14" s="1"/>
      <c r="I14" s="1"/>
      <c r="J14" s="1"/>
      <c r="K14" s="59"/>
      <c r="L14" s="69">
        <f t="shared" si="0"/>
        <v>10.8</v>
      </c>
      <c r="M14" s="59">
        <v>460</v>
      </c>
      <c r="N14" s="67">
        <f t="shared" si="1"/>
        <v>4968</v>
      </c>
    </row>
    <row r="15" spans="1:14" x14ac:dyDescent="0.25">
      <c r="A15" s="43" t="s">
        <v>75</v>
      </c>
      <c r="B15" s="1" t="s">
        <v>57</v>
      </c>
      <c r="C15" s="1"/>
      <c r="D15" s="1" t="s">
        <v>76</v>
      </c>
      <c r="E15" s="1">
        <f t="shared" si="2"/>
        <v>0.32</v>
      </c>
      <c r="F15" s="1"/>
      <c r="G15" s="1"/>
      <c r="H15" s="1">
        <v>7.0000000000000001E-3</v>
      </c>
      <c r="I15" s="1">
        <f t="shared" ref="I15:I19" si="3">H15*$I$9</f>
        <v>1.1200000000000001</v>
      </c>
      <c r="J15" s="1"/>
      <c r="K15" s="59"/>
      <c r="L15" s="69">
        <f t="shared" si="0"/>
        <v>1.4400000000000002</v>
      </c>
      <c r="M15" s="59">
        <v>1300</v>
      </c>
      <c r="N15" s="67">
        <f t="shared" si="1"/>
        <v>1872.0000000000002</v>
      </c>
    </row>
    <row r="16" spans="1:14" x14ac:dyDescent="0.25">
      <c r="A16" s="43" t="s">
        <v>77</v>
      </c>
      <c r="B16" s="1" t="s">
        <v>57</v>
      </c>
      <c r="C16" s="1"/>
      <c r="D16" s="1">
        <v>4.0000000000000001E-3</v>
      </c>
      <c r="E16" s="1">
        <f t="shared" si="2"/>
        <v>0.64</v>
      </c>
      <c r="F16" s="1"/>
      <c r="G16" s="1"/>
      <c r="H16" s="1"/>
      <c r="I16" s="1"/>
      <c r="J16" s="1"/>
      <c r="K16" s="59"/>
      <c r="L16" s="69">
        <f t="shared" si="0"/>
        <v>0.64</v>
      </c>
      <c r="M16" s="59">
        <v>170</v>
      </c>
      <c r="N16" s="67">
        <f t="shared" si="1"/>
        <v>108.8</v>
      </c>
    </row>
    <row r="17" spans="1:14" ht="15.75" x14ac:dyDescent="0.25">
      <c r="A17" s="43" t="s">
        <v>79</v>
      </c>
      <c r="B17" s="1" t="s">
        <v>57</v>
      </c>
      <c r="C17" s="10"/>
      <c r="D17" s="57">
        <v>2.5000000000000001E-3</v>
      </c>
      <c r="E17" s="1">
        <v>10</v>
      </c>
      <c r="F17" s="1"/>
      <c r="G17" s="1"/>
      <c r="H17" s="1"/>
      <c r="I17" s="1"/>
      <c r="J17" s="1"/>
      <c r="K17" s="59"/>
      <c r="L17" s="69">
        <f t="shared" si="0"/>
        <v>10</v>
      </c>
      <c r="M17" s="59">
        <v>7</v>
      </c>
      <c r="N17" s="67">
        <f t="shared" si="1"/>
        <v>70</v>
      </c>
    </row>
    <row r="18" spans="1:14" x14ac:dyDescent="0.25">
      <c r="A18" s="43" t="s">
        <v>80</v>
      </c>
      <c r="B18" s="1" t="s">
        <v>57</v>
      </c>
      <c r="C18" s="1"/>
      <c r="D18" s="1"/>
      <c r="E18" s="1"/>
      <c r="F18" s="1"/>
      <c r="G18" s="1"/>
      <c r="H18" s="1"/>
      <c r="I18" s="1"/>
      <c r="J18" s="1">
        <v>0.01</v>
      </c>
      <c r="K18" s="59">
        <f t="shared" ref="K18" si="4">J18*$K$9</f>
        <v>1.6</v>
      </c>
      <c r="L18" s="69">
        <f t="shared" si="0"/>
        <v>1.6</v>
      </c>
      <c r="M18" s="59">
        <v>90</v>
      </c>
      <c r="N18" s="67">
        <f t="shared" si="1"/>
        <v>144</v>
      </c>
    </row>
    <row r="19" spans="1:14" x14ac:dyDescent="0.25">
      <c r="A19" s="43" t="s">
        <v>81</v>
      </c>
      <c r="B19" s="1" t="s">
        <v>57</v>
      </c>
      <c r="C19" s="1"/>
      <c r="D19" s="1">
        <v>1E-3</v>
      </c>
      <c r="E19" s="1">
        <f t="shared" si="2"/>
        <v>0.16</v>
      </c>
      <c r="F19" s="1"/>
      <c r="G19" s="1"/>
      <c r="H19" s="1">
        <v>1E-3</v>
      </c>
      <c r="I19" s="1">
        <f t="shared" si="3"/>
        <v>0.16</v>
      </c>
      <c r="J19" s="1"/>
      <c r="K19" s="59"/>
      <c r="L19" s="69">
        <f t="shared" si="0"/>
        <v>0.32</v>
      </c>
      <c r="M19" s="59">
        <v>25</v>
      </c>
      <c r="N19" s="67">
        <f t="shared" si="1"/>
        <v>8</v>
      </c>
    </row>
    <row r="20" spans="1:14" ht="15.75" thickBot="1" x14ac:dyDescent="0.3">
      <c r="A20" s="52" t="s">
        <v>83</v>
      </c>
      <c r="B20" s="53"/>
      <c r="C20" s="53"/>
      <c r="D20" s="55">
        <f>SUMPRODUCT(D11:D19,$M$10:$M$18)</f>
        <v>21.915000000000003</v>
      </c>
      <c r="E20" s="63">
        <f t="shared" ref="E20:K20" si="5">SUMPRODUCT(E10:E19,$M$10:$M$19)/$E$9</f>
        <v>36.052500000000002</v>
      </c>
      <c r="F20" s="55">
        <f t="shared" si="5"/>
        <v>3.3749999999999995E-2</v>
      </c>
      <c r="G20" s="63">
        <f t="shared" si="5"/>
        <v>5.4</v>
      </c>
      <c r="H20" s="55">
        <f t="shared" si="5"/>
        <v>8.1289062499999995E-2</v>
      </c>
      <c r="I20" s="63">
        <f t="shared" si="5"/>
        <v>13.00625</v>
      </c>
      <c r="J20" s="55">
        <f t="shared" si="5"/>
        <v>7.3124999999999996E-2</v>
      </c>
      <c r="K20" s="63">
        <f t="shared" si="5"/>
        <v>11.7</v>
      </c>
      <c r="L20" s="64"/>
      <c r="M20" s="66">
        <f>K20+I20+G20+E20</f>
        <v>66.158749999999998</v>
      </c>
      <c r="N20" s="68">
        <f>SUM(N10:N19)</f>
        <v>10585.399999999998</v>
      </c>
    </row>
    <row r="21" spans="1:14" x14ac:dyDescent="0.25">
      <c r="N21" s="70">
        <f>N20/$K$9</f>
        <v>66.158749999999984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2025-11-05T09:40:01Z</dcterms:modified>
</cp:coreProperties>
</file>